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tirement Plan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₹#,##0"/>
    <numFmt numFmtId="165" formatCode="0.0"/>
    <numFmt numFmtId="166" formatCode="0&quot; years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595959"/>
      <sz val="9"/>
    </font>
    <font>
      <name val="Calibri"/>
      <i val="1"/>
      <color rgb="00C55A11"/>
      <sz val="9"/>
    </font>
    <font>
      <name val="Calibri"/>
      <b val="1"/>
      <color rgb="00FFFFFF"/>
      <sz val="10"/>
    </font>
    <font>
      <name val="Calibri"/>
      <color rgb="00404040"/>
      <sz val="10"/>
    </font>
    <font>
      <name val="Calibri"/>
      <b val="1"/>
      <color rgb="001F4E79"/>
      <sz val="10"/>
    </font>
    <font>
      <name val="Calibri"/>
      <b val="1"/>
      <color rgb="00833C00"/>
      <sz val="10"/>
    </font>
    <font>
      <name val="Calibri"/>
      <b val="1"/>
      <color rgb="00375623"/>
      <sz val="10"/>
    </font>
    <font>
      <name val="Calibri"/>
      <b val="1"/>
      <color rgb="007F4F00"/>
      <sz val="11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2F2F2"/>
      </patternFill>
    </fill>
    <fill>
      <patternFill patternType="solid">
        <fgColor rgb="00FCE4D6"/>
      </patternFill>
    </fill>
    <fill>
      <patternFill patternType="solid">
        <fgColor rgb="002E75B6"/>
      </patternFill>
    </fill>
    <fill>
      <patternFill patternType="solid">
        <fgColor rgb="00BDD7EE"/>
      </patternFill>
    </fill>
    <fill>
      <patternFill patternType="solid">
        <fgColor rgb="00E2EFDA"/>
      </patternFill>
    </fill>
    <fill>
      <patternFill patternType="solid">
        <fgColor rgb="00FFD966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1" fontId="6" fillId="6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center" vertical="center"/>
    </xf>
    <xf numFmtId="165" fontId="6" fillId="6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165" fontId="7" fillId="4" borderId="1" applyAlignment="1" pivotButton="0" quotePrefix="0" xfId="0">
      <alignment horizontal="center" vertical="center"/>
    </xf>
    <xf numFmtId="166" fontId="8" fillId="7" borderId="1" applyAlignment="1" pivotButton="0" quotePrefix="0" xfId="0">
      <alignment horizontal="center" vertical="center"/>
    </xf>
    <xf numFmtId="164" fontId="8" fillId="7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/>
    </xf>
    <xf numFmtId="164" fontId="9" fillId="8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1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4" customWidth="1" min="2" max="2"/>
    <col width="18" customWidth="1" min="3" max="3"/>
    <col width="42" customWidth="1" min="4" max="4"/>
    <col width="6" customWidth="1" min="5" max="5"/>
    <col width="6" customWidth="1" min="6" max="6"/>
  </cols>
  <sheetData>
    <row r="1" ht="30" customHeight="1">
      <c r="A1" s="1" t="inlineStr">
        <is>
          <t>🏖️  MAVERICK INVESTOR — RETIREMENT CORPUS PLANNER</t>
        </is>
      </c>
    </row>
    <row r="2" ht="15" customHeight="1">
      <c r="A2" s="2" t="inlineStr">
        <is>
          <t>HOW TO USE:  Fill BLUE cells (amounts) and ORANGE cells (return assumptions) with your data. All other cells calculate automatically.  |  Amounts in ₹</t>
        </is>
      </c>
    </row>
    <row r="3" ht="15" customHeight="1">
      <c r="A3" s="2" t="inlineStr">
        <is>
          <t>🔵 Blue = Amounts (Your Input)    🟠 Orange = Return % Assumptions (Edit freely)    🟢 Green = Calculated    🟡 Gold = Key Result</t>
        </is>
      </c>
    </row>
    <row r="4" ht="15" customHeight="1">
      <c r="A4" s="3" t="inlineStr">
        <is>
          <t>⚠️  DISCLAIMER: For educational purposes only. Not personalised investment advice. Consult a SEBI-registered advisor.</t>
        </is>
      </c>
    </row>
    <row r="5" ht="6" customHeight="1"/>
    <row r="6" ht="20" customHeight="1">
      <c r="A6" s="4" t="inlineStr">
        <is>
          <t xml:space="preserve">  SECTION 1 — PERSONAL DETAILS &amp; RETURN ASSUMPTIONS</t>
        </is>
      </c>
    </row>
    <row r="7" ht="18" customHeight="1">
      <c r="A7" s="5" t="inlineStr">
        <is>
          <t>Current Age (years)</t>
        </is>
      </c>
      <c r="C7" s="6" t="n">
        <v>30</v>
      </c>
      <c r="D7" s="7" t="inlineStr">
        <is>
          <t>Years old today</t>
        </is>
      </c>
    </row>
    <row r="8" ht="18" customHeight="1">
      <c r="A8" s="5" t="inlineStr">
        <is>
          <t>Planned Retirement Age</t>
        </is>
      </c>
      <c r="C8" s="6" t="n">
        <v>60</v>
      </c>
      <c r="D8" s="7" t="inlineStr">
        <is>
          <t>Age at which you stop working</t>
        </is>
      </c>
    </row>
    <row r="9" ht="18" customHeight="1">
      <c r="A9" s="5" t="inlineStr">
        <is>
          <t>Life Expectancy (years)</t>
        </is>
      </c>
      <c r="C9" s="6" t="n">
        <v>85</v>
      </c>
      <c r="D9" s="7" t="inlineStr">
        <is>
          <t>Plan conservatively — use 85–90</t>
        </is>
      </c>
    </row>
    <row r="10" ht="18" customHeight="1">
      <c r="A10" s="5" t="inlineStr">
        <is>
          <t>Current Monthly Expenses (₹)</t>
        </is>
      </c>
      <c r="C10" s="8" t="n">
        <v>8333</v>
      </c>
      <c r="D10" s="7" t="inlineStr">
        <is>
          <t>≈ ₹1L/year</t>
        </is>
      </c>
    </row>
    <row r="11" ht="18" customHeight="1">
      <c r="A11" s="5" t="inlineStr">
        <is>
          <t>Expected Inflation Rate (% p.a.)</t>
        </is>
      </c>
      <c r="C11" s="9" t="n">
        <v>6</v>
      </c>
      <c r="D11" s="7" t="inlineStr">
        <is>
          <t>Historical Indian avg ~6%</t>
        </is>
      </c>
    </row>
    <row r="12" ht="18" customHeight="1">
      <c r="A12" s="10" t="inlineStr">
        <is>
          <t>Pre-Retirement Equity Return (% p.a.)</t>
        </is>
      </c>
      <c r="C12" s="11" t="n">
        <v>12</v>
      </c>
      <c r="D12" s="7" t="inlineStr">
        <is>
          <t>Expected MF/equity portfolio return — adjust to your risk profile</t>
        </is>
      </c>
    </row>
    <row r="13" ht="18" customHeight="1">
      <c r="A13" s="10" t="inlineStr">
        <is>
          <t>Post-Retirement Corpus Return (% p.a.)</t>
        </is>
      </c>
      <c r="C13" s="11" t="n">
        <v>7</v>
      </c>
      <c r="D13" s="7" t="inlineStr">
        <is>
          <t>Conservative — debt + hybrid; lower = safer</t>
        </is>
      </c>
    </row>
    <row r="14" ht="6" customHeight="1"/>
    <row r="15" ht="20" customHeight="1">
      <c r="A15" s="4" t="inlineStr">
        <is>
          <t xml:space="preserve">  SECTION 2 — YOUR EXISTING PORTFOLIO  (BLUE = amounts · ORANGE = expected return %)</t>
        </is>
      </c>
    </row>
    <row r="16" ht="18" customHeight="1">
      <c r="A16" s="5" t="inlineStr">
        <is>
          <t>EPF — Current Balance (₹)</t>
        </is>
      </c>
      <c r="C16" s="8" t="n">
        <v>100000</v>
      </c>
      <c r="D16" s="7" t="inlineStr">
        <is>
          <t>Your EPF passbook balance</t>
        </is>
      </c>
    </row>
    <row r="17" ht="18" customHeight="1">
      <c r="A17" s="5" t="inlineStr">
        <is>
          <t>EPF — Monthly Contribution-Employee (₹)</t>
        </is>
      </c>
      <c r="C17" s="8" t="n">
        <v>0</v>
      </c>
      <c r="D17" s="7" t="inlineStr">
        <is>
          <t>Your share only</t>
        </is>
      </c>
    </row>
    <row r="18" ht="18" customHeight="1">
      <c r="A18" s="10" t="inlineStr">
        <is>
          <t>EPF — Expected Return (% p.a.)</t>
        </is>
      </c>
      <c r="C18" s="11" t="n">
        <v>8.5</v>
      </c>
      <c r="D18" s="7" t="inlineStr">
        <is>
          <t>EPFO declared rate; typically 8–8.5%</t>
        </is>
      </c>
    </row>
    <row r="19" ht="18" customHeight="1">
      <c r="A19" s="5" t="inlineStr">
        <is>
          <t>PPF — Current Balance (₹)</t>
        </is>
      </c>
      <c r="C19" s="8" t="n">
        <v>100000</v>
      </c>
      <c r="D19" s="7" t="inlineStr">
        <is>
          <t>PPF account balance</t>
        </is>
      </c>
    </row>
    <row r="20" ht="18" customHeight="1">
      <c r="A20" s="5" t="inlineStr">
        <is>
          <t>PPF — Monthly Contribution (₹)</t>
        </is>
      </c>
      <c r="C20" s="8" t="n">
        <v>0</v>
      </c>
      <c r="D20" s="7" t="inlineStr">
        <is>
          <t>Max ₹12,500/month (₹1.5L/year)</t>
        </is>
      </c>
    </row>
    <row r="21" ht="18" customHeight="1">
      <c r="A21" s="10" t="inlineStr">
        <is>
          <t>PPF — Expected Return (% p.a.)</t>
        </is>
      </c>
      <c r="C21" s="11" t="n">
        <v>7.1</v>
      </c>
      <c r="D21" s="7" t="inlineStr">
        <is>
          <t>Govt-set rate; typically 7–7.5%</t>
        </is>
      </c>
    </row>
    <row r="22" ht="18" customHeight="1">
      <c r="A22" s="5" t="inlineStr">
        <is>
          <t>NPS — Current Balance (₹)</t>
        </is>
      </c>
      <c r="C22" s="8" t="n">
        <v>100000</v>
      </c>
      <c r="D22" s="7" t="inlineStr">
        <is>
          <t>NPS Tier-1 balance</t>
        </is>
      </c>
    </row>
    <row r="23" ht="18" customHeight="1">
      <c r="A23" s="5" t="inlineStr">
        <is>
          <t>NPS — Monthly Contribution (₹)</t>
        </is>
      </c>
      <c r="C23" s="8" t="n">
        <v>0</v>
      </c>
      <c r="D23" s="7" t="inlineStr">
        <is>
          <t>Tier-1 contribution</t>
        </is>
      </c>
    </row>
    <row r="24" ht="18" customHeight="1">
      <c r="A24" s="10" t="inlineStr">
        <is>
          <t>NPS — Expected Return (% p.a.)</t>
        </is>
      </c>
      <c r="C24" s="11" t="n">
        <v>10</v>
      </c>
      <c r="D24" s="7" t="inlineStr">
        <is>
          <t>Equity NPS ~10–12%; conservative 9–10%</t>
        </is>
      </c>
    </row>
    <row r="25" ht="18" customHeight="1">
      <c r="A25" s="5" t="inlineStr">
        <is>
          <t>Mutual Fund — Current Corpus (₹)</t>
        </is>
      </c>
      <c r="C25" s="8" t="n">
        <v>100000</v>
      </c>
      <c r="D25" s="7" t="inlineStr">
        <is>
          <t>Total current MF value</t>
        </is>
      </c>
    </row>
    <row r="26" ht="18" customHeight="1">
      <c r="A26" s="5" t="inlineStr">
        <is>
          <t>Monthly SIP Amount (₹)</t>
        </is>
      </c>
      <c r="C26" s="8" t="n">
        <v>10000</v>
      </c>
      <c r="D26" s="7" t="inlineStr">
        <is>
          <t>Ongoing SIP — uses "Pre-Retirement Equity Return" above (C12)</t>
        </is>
      </c>
    </row>
    <row r="27" ht="18" customHeight="1">
      <c r="A27" s="5" t="inlineStr">
        <is>
          <t>Other Savings — FD, Gold, etc. (₹)</t>
        </is>
      </c>
      <c r="C27" s="8" t="n">
        <v>100000</v>
      </c>
      <c r="D27" s="7" t="inlineStr">
        <is>
          <t>All other savings/investments</t>
        </is>
      </c>
    </row>
    <row r="28" ht="18" customHeight="1">
      <c r="A28" s="10" t="inlineStr">
        <is>
          <t>Other Savings — Expected Return (% p.a.)</t>
        </is>
      </c>
      <c r="C28" s="11" t="n">
        <v>8</v>
      </c>
      <c r="D28" s="7" t="inlineStr">
        <is>
          <t>FD ~7–7.5%; Gold ~8%; mix accordingly</t>
        </is>
      </c>
    </row>
    <row r="29" ht="6" customHeight="1"/>
    <row r="30" ht="20" customHeight="1">
      <c r="A30" s="4" t="inlineStr">
        <is>
          <t xml:space="preserve">  SECTION 3 — RETIREMENT PROJECTIONS</t>
        </is>
      </c>
    </row>
    <row r="31" ht="18" customHeight="1">
      <c r="A31" s="5" t="inlineStr">
        <is>
          <t>Years to Retirement</t>
        </is>
      </c>
      <c r="C31" s="12">
        <f>C8-C7</f>
        <v/>
      </c>
    </row>
    <row r="32" ht="18" customHeight="1">
      <c r="A32" s="5" t="inlineStr">
        <is>
          <t>Years in Retirement</t>
        </is>
      </c>
      <c r="C32" s="12">
        <f>C9-C8</f>
        <v/>
      </c>
    </row>
    <row r="33" ht="18" customHeight="1">
      <c r="A33" s="5" t="inlineStr">
        <is>
          <t>Monthly Expenses at Retirement (₹)</t>
        </is>
      </c>
      <c r="C33" s="13">
        <f>C10*(1+C11/100)^C31</f>
        <v/>
      </c>
    </row>
    <row r="34" ht="18" customHeight="1">
      <c r="A34" s="5" t="inlineStr">
        <is>
          <t>Annual Expenses at Retirement (₹)</t>
        </is>
      </c>
      <c r="C34" s="13">
        <f>C33*12</f>
        <v/>
      </c>
    </row>
    <row r="35" ht="18" customHeight="1">
      <c r="A35" s="14" t="inlineStr">
        <is>
          <t>⭐ TARGET CORPUS REQUIRED (₹)</t>
        </is>
      </c>
      <c r="C35" s="15">
        <f>C34*((1-(1+C13/100)^(-C32))/(C13/100))</f>
        <v/>
      </c>
    </row>
    <row r="36" ht="6" customHeight="1"/>
    <row r="37" ht="20" customHeight="1">
      <c r="A37" s="4" t="inlineStr">
        <is>
          <t xml:space="preserve">  SECTION 4 — PROJECTED CORPUS AT RETIREMENT  (using your return assumptions)</t>
        </is>
      </c>
    </row>
    <row r="38" ht="18" customHeight="1">
      <c r="A38" s="5" t="inlineStr">
        <is>
          <t>EPF Projected Value (₹)</t>
        </is>
      </c>
      <c r="C38" s="13">
        <f>C16*(1+C18/100)^C31+IF(C17&gt;0,C17*12*((((1+C18/100)^C31-1)/(C18/100))*(1+C18/100)),0)</f>
        <v/>
      </c>
    </row>
    <row r="39" ht="18" customHeight="1">
      <c r="A39" s="5" t="inlineStr">
        <is>
          <t>PPF Projected Value (₹)</t>
        </is>
      </c>
      <c r="C39" s="13">
        <f>C19*(1+C21/100)^C31+IF(C20&gt;0,C20*12*((((1+C21/100)^C31-1)/(C21/100))*(1+C21/100)),0)</f>
        <v/>
      </c>
    </row>
    <row r="40" ht="18" customHeight="1">
      <c r="A40" s="5" t="inlineStr">
        <is>
          <t>NPS Projected Value (₹)</t>
        </is>
      </c>
      <c r="C40" s="13">
        <f>C22*(1+C24/100)^C31+IF(C23&gt;0,C23*(((1+C24/1200)^(C31*12)-1)/(C24/1200))*(1+C24/1200),0)</f>
        <v/>
      </c>
    </row>
    <row r="41" ht="18" customHeight="1">
      <c r="A41" s="5" t="inlineStr">
        <is>
          <t>Mutual Fund + SIP Projected (₹)</t>
        </is>
      </c>
      <c r="C41" s="13">
        <f>C25*(1+C12/100)^C31+IF(C26&gt;0,C26*(((1+C12/1200)^(C31*12)-1)/(C12/1200))*(1+C12/1200),0)</f>
        <v/>
      </c>
    </row>
    <row r="42" ht="18" customHeight="1">
      <c r="A42" s="5" t="inlineStr">
        <is>
          <t>Other Savings Projected (₹)</t>
        </is>
      </c>
      <c r="C42" s="13">
        <f>C27*(1+C28/100)^C31</f>
        <v/>
      </c>
    </row>
    <row r="43" ht="18" customHeight="1">
      <c r="A43" s="14" t="inlineStr">
        <is>
          <t>⭐ TOTAL PROJECTED CORPUS (₹)</t>
        </is>
      </c>
      <c r="C43" s="15">
        <f>SUM(C38:C42)</f>
        <v/>
      </c>
    </row>
    <row r="44" ht="18" customHeight="1">
      <c r="A44" s="14" t="inlineStr">
        <is>
          <t>Surplus / (Shortfall) (₹)</t>
        </is>
      </c>
      <c r="C44" s="15">
        <f>C43-C35</f>
        <v/>
      </c>
    </row>
    <row r="45" ht="18" customHeight="1">
      <c r="A45" s="14" t="inlineStr">
        <is>
          <t>Additional Monthly SIP Needed</t>
        </is>
      </c>
      <c r="C45" s="16">
        <f>IF(C44&gt;=0,"✅  No gap — on track!",TEXT(ABS(C44)/((((1+C12/1200)^(C31*12)-1)/(C12/1200))*(1+C12/1200)),"₹#,##0")&amp;" /month needed")</f>
        <v/>
      </c>
    </row>
    <row r="46" ht="6" customHeight="1"/>
    <row r="47" ht="20" customHeight="1">
      <c r="A47" s="4" t="inlineStr">
        <is>
          <t xml:space="preserve">  SECTION 5 — SYSTEMATIC WITHDRAWAL PLAN (SWP) AFTER RETIREMENT</t>
        </is>
      </c>
    </row>
    <row r="48" ht="18" customHeight="1">
      <c r="A48" s="10" t="inlineStr">
        <is>
          <t>Annual Withdrawal Rate from Corpus (%)</t>
        </is>
      </c>
      <c r="C48" s="11" t="n">
        <v>4</v>
      </c>
      <c r="D48" s="7" t="inlineStr">
        <is>
          <t>4% rule = corpus lasts 25+ years; lower = safer</t>
        </is>
      </c>
    </row>
    <row r="49" ht="18" customHeight="1">
      <c r="A49" s="5" t="inlineStr">
        <is>
          <t>Monthly SWP Amount (₹)</t>
        </is>
      </c>
      <c r="C49" s="13">
        <f>C43*C48/100/12</f>
        <v/>
      </c>
    </row>
    <row r="50" ht="18" customHeight="1">
      <c r="A50" s="5" t="inlineStr">
        <is>
          <t>Monthly Expense at Retirement (₹)</t>
        </is>
      </c>
      <c r="C50" s="13">
        <f>C33</f>
        <v/>
      </c>
    </row>
    <row r="51" ht="18" customHeight="1">
      <c r="A51" s="14" t="inlineStr">
        <is>
          <t>Monthly SWP Surplus / (Deficit) (₹)</t>
        </is>
      </c>
      <c r="C51" s="15">
        <f>C49-C50</f>
        <v/>
      </c>
    </row>
  </sheetData>
  <mergeCells count="67">
    <mergeCell ref="A48:B48"/>
    <mergeCell ref="A24:B24"/>
    <mergeCell ref="D11:F11"/>
    <mergeCell ref="D13:F13"/>
    <mergeCell ref="D27:F27"/>
    <mergeCell ref="A11:B11"/>
    <mergeCell ref="A37:F37"/>
    <mergeCell ref="A49:B49"/>
    <mergeCell ref="A45:B45"/>
    <mergeCell ref="A51:B51"/>
    <mergeCell ref="D48:F48"/>
    <mergeCell ref="D17:F17"/>
    <mergeCell ref="D7:F7"/>
    <mergeCell ref="A3:F3"/>
    <mergeCell ref="D16:F16"/>
    <mergeCell ref="D21:F21"/>
    <mergeCell ref="A2:F2"/>
    <mergeCell ref="A16:B16"/>
    <mergeCell ref="D28:F28"/>
    <mergeCell ref="A47:F47"/>
    <mergeCell ref="A7:B7"/>
    <mergeCell ref="A25:B25"/>
    <mergeCell ref="A41:B41"/>
    <mergeCell ref="D12:F12"/>
    <mergeCell ref="D18:F18"/>
    <mergeCell ref="D9:F9"/>
    <mergeCell ref="A4:F4"/>
    <mergeCell ref="A18:B18"/>
    <mergeCell ref="D8:F8"/>
    <mergeCell ref="D25:F25"/>
    <mergeCell ref="A27:B27"/>
    <mergeCell ref="A12:B12"/>
    <mergeCell ref="D24:F24"/>
    <mergeCell ref="A50:B50"/>
    <mergeCell ref="A26:B26"/>
    <mergeCell ref="A21:B21"/>
    <mergeCell ref="D23:F23"/>
    <mergeCell ref="A33:B33"/>
    <mergeCell ref="A42:B42"/>
    <mergeCell ref="A32:B32"/>
    <mergeCell ref="D26:F26"/>
    <mergeCell ref="A17:B17"/>
    <mergeCell ref="A23:B23"/>
    <mergeCell ref="A30:F30"/>
    <mergeCell ref="A8:B8"/>
    <mergeCell ref="D20:F20"/>
    <mergeCell ref="A15:F15"/>
    <mergeCell ref="A22:B22"/>
    <mergeCell ref="D10:F10"/>
    <mergeCell ref="A35:B35"/>
    <mergeCell ref="A20:B20"/>
    <mergeCell ref="D19:F19"/>
    <mergeCell ref="A38:B38"/>
    <mergeCell ref="A43:B43"/>
    <mergeCell ref="A19:B19"/>
    <mergeCell ref="A1:F1"/>
    <mergeCell ref="A10:B10"/>
    <mergeCell ref="D22:F22"/>
    <mergeCell ref="A28:B28"/>
    <mergeCell ref="A6:F6"/>
    <mergeCell ref="A13:B13"/>
    <mergeCell ref="A44:B44"/>
    <mergeCell ref="A40:B40"/>
    <mergeCell ref="A9:B9"/>
    <mergeCell ref="A31:B31"/>
    <mergeCell ref="A39:B39"/>
    <mergeCell ref="A34:B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2026-06-13T19:50:20Z</dcterms:created>
  <dcterms:modified xmlns:dcterms="http://purl.org/dc/terms/" xmlns:xsi="http://www.w3.org/2001/XMLSchema-instance" xsi:type="dcterms:W3CDTF">2026-06-13T19:50:20Z</dcterms:modified>
</cp:coreProperties>
</file>